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atka i Darek\Desktop\"/>
    </mc:Choice>
  </mc:AlternateContent>
  <xr:revisionPtr revIDLastSave="0" documentId="13_ncr:1_{29A79EE8-5356-4BFB-B136-8DBC453C3324}" xr6:coauthVersionLast="43" xr6:coauthVersionMax="43" xr10:uidLastSave="{00000000-0000-0000-0000-000000000000}"/>
  <bookViews>
    <workbookView xWindow="-120" yWindow="-120" windowWidth="29040" windowHeight="15840" xr2:uid="{A40DCECD-C501-42A9-B26E-DF36C0065744}"/>
  </bookViews>
  <sheets>
    <sheet name="STAN KASY część 3 gotowa" sheetId="7" r:id="rId1"/>
    <sheet name="o - gotowa" sheetId="8" r:id="rId2"/>
    <sheet name="STAN KASY część 3" sheetId="2" r:id="rId3"/>
    <sheet name="o" sheetId="4" r:id="rId4"/>
    <sheet name="STAN KASY część 2 gotowy" sheetId="1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8" l="1"/>
  <c r="E24" i="8" s="1"/>
  <c r="E24" i="7" s="1"/>
  <c r="E23" i="8"/>
  <c r="D23" i="8"/>
  <c r="D22" i="8"/>
  <c r="E22" i="8" s="1"/>
  <c r="E22" i="7" s="1"/>
  <c r="E21" i="8"/>
  <c r="D21" i="8"/>
  <c r="D20" i="8"/>
  <c r="E20" i="8" s="1"/>
  <c r="E20" i="7" s="1"/>
  <c r="D19" i="8"/>
  <c r="E19" i="8" s="1"/>
  <c r="E19" i="7" s="1"/>
  <c r="D18" i="8"/>
  <c r="E18" i="8" s="1"/>
  <c r="E18" i="7" s="1"/>
  <c r="D17" i="8"/>
  <c r="E17" i="8" s="1"/>
  <c r="E17" i="7" s="1"/>
  <c r="D16" i="8"/>
  <c r="E16" i="8" s="1"/>
  <c r="E16" i="7" s="1"/>
  <c r="E15" i="8"/>
  <c r="E15" i="7" s="1"/>
  <c r="D15" i="8"/>
  <c r="H14" i="8"/>
  <c r="D14" i="8"/>
  <c r="E14" i="8" s="1"/>
  <c r="E14" i="7" s="1"/>
  <c r="H13" i="8"/>
  <c r="D13" i="8"/>
  <c r="E13" i="8" s="1"/>
  <c r="E13" i="7" s="1"/>
  <c r="H12" i="8"/>
  <c r="H15" i="8" s="1"/>
  <c r="D12" i="8"/>
  <c r="E12" i="8" s="1"/>
  <c r="E12" i="7" s="1"/>
  <c r="D11" i="8"/>
  <c r="E11" i="8" s="1"/>
  <c r="E11" i="7" s="1"/>
  <c r="H10" i="8"/>
  <c r="D10" i="8"/>
  <c r="E10" i="8" s="1"/>
  <c r="D25" i="7"/>
  <c r="C24" i="7"/>
  <c r="E23" i="7"/>
  <c r="C23" i="7"/>
  <c r="C22" i="7"/>
  <c r="E21" i="7"/>
  <c r="C21" i="7"/>
  <c r="G20" i="7"/>
  <c r="C20" i="7"/>
  <c r="G19" i="7"/>
  <c r="C19" i="7"/>
  <c r="G18" i="7"/>
  <c r="C18" i="7"/>
  <c r="G17" i="7"/>
  <c r="C17" i="7"/>
  <c r="C16" i="7"/>
  <c r="G15" i="7"/>
  <c r="C15" i="7"/>
  <c r="G14" i="7"/>
  <c r="C14" i="7"/>
  <c r="G13" i="7"/>
  <c r="C13" i="7"/>
  <c r="G12" i="7"/>
  <c r="C12" i="7"/>
  <c r="G11" i="7"/>
  <c r="C11" i="7"/>
  <c r="G10" i="7"/>
  <c r="C10" i="7"/>
  <c r="G8" i="7"/>
  <c r="E25" i="8" l="1"/>
  <c r="E10" i="7"/>
  <c r="H19" i="8"/>
  <c r="H19" i="7" s="1"/>
  <c r="H15" i="7"/>
  <c r="H15" i="2"/>
  <c r="H19" i="2"/>
  <c r="G19" i="2"/>
  <c r="G20" i="2"/>
  <c r="G18" i="2"/>
  <c r="G17" i="2"/>
  <c r="G13" i="2"/>
  <c r="G14" i="2"/>
  <c r="G15" i="2"/>
  <c r="G12" i="2"/>
  <c r="G11" i="2"/>
  <c r="G10" i="2"/>
  <c r="G8" i="2"/>
  <c r="D25" i="2"/>
  <c r="E21" i="2"/>
  <c r="E23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10" i="2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10" i="4"/>
  <c r="H18" i="8" l="1"/>
  <c r="E25" i="7"/>
  <c r="H19" i="1"/>
  <c r="H15" i="1"/>
  <c r="G10" i="1"/>
  <c r="G11" i="1"/>
  <c r="G12" i="1"/>
  <c r="G13" i="1"/>
  <c r="G14" i="1"/>
  <c r="G15" i="1"/>
  <c r="G17" i="1"/>
  <c r="G18" i="1"/>
  <c r="G19" i="1"/>
  <c r="G20" i="1"/>
  <c r="G8" i="1"/>
  <c r="D25" i="1"/>
  <c r="D9" i="1"/>
  <c r="E9" i="1"/>
  <c r="C9" i="1"/>
  <c r="C8" i="1"/>
  <c r="H10" i="4"/>
  <c r="H13" i="4"/>
  <c r="H14" i="4"/>
  <c r="H12" i="4"/>
  <c r="E10" i="4"/>
  <c r="E24" i="4"/>
  <c r="E23" i="4"/>
  <c r="E23" i="1" s="1"/>
  <c r="E22" i="4"/>
  <c r="E22" i="2" s="1"/>
  <c r="E21" i="4"/>
  <c r="E21" i="1" s="1"/>
  <c r="E20" i="4"/>
  <c r="E19" i="4"/>
  <c r="E18" i="4"/>
  <c r="E18" i="2" s="1"/>
  <c r="E17" i="4"/>
  <c r="E16" i="4"/>
  <c r="E15" i="4"/>
  <c r="E14" i="4"/>
  <c r="E13" i="4"/>
  <c r="E12" i="4"/>
  <c r="E11" i="4"/>
  <c r="H20" i="8" l="1"/>
  <c r="H18" i="7"/>
  <c r="E24" i="1"/>
  <c r="E24" i="2"/>
  <c r="E22" i="1"/>
  <c r="E20" i="1"/>
  <c r="E20" i="2"/>
  <c r="E19" i="1"/>
  <c r="E19" i="2"/>
  <c r="E18" i="1"/>
  <c r="E17" i="1"/>
  <c r="E17" i="2"/>
  <c r="E16" i="1"/>
  <c r="E16" i="2"/>
  <c r="E15" i="1"/>
  <c r="E15" i="2"/>
  <c r="E14" i="1"/>
  <c r="E14" i="2"/>
  <c r="E13" i="1"/>
  <c r="E13" i="2"/>
  <c r="E12" i="1"/>
  <c r="E12" i="2"/>
  <c r="E11" i="1"/>
  <c r="E11" i="2"/>
  <c r="E10" i="1"/>
  <c r="E10" i="2"/>
  <c r="H15" i="4"/>
  <c r="H19" i="4" s="1"/>
  <c r="E25" i="4"/>
  <c r="E25" i="2" s="1"/>
  <c r="H20" i="7" l="1"/>
  <c r="I20" i="8"/>
  <c r="I20" i="7" s="1"/>
  <c r="H18" i="4"/>
  <c r="E25" i="1"/>
  <c r="H20" i="4"/>
  <c r="H20" i="1" l="1"/>
  <c r="H20" i="2"/>
  <c r="H18" i="1"/>
  <c r="H18" i="2"/>
</calcChain>
</file>

<file path=xl/sharedStrings.xml><?xml version="1.0" encoding="utf-8"?>
<sst xmlns="http://schemas.openxmlformats.org/spreadsheetml/2006/main" count="78" uniqueCount="26">
  <si>
    <t>Dariusz Popadeńczuk</t>
  </si>
  <si>
    <t>email:</t>
  </si>
  <si>
    <t>info@lubieExcela.pl</t>
  </si>
  <si>
    <t>tel.</t>
  </si>
  <si>
    <t>Szkolenia, kursy, porady, pomoc w Excelu</t>
  </si>
  <si>
    <t>STAN KASY</t>
  </si>
  <si>
    <t>Nominał</t>
  </si>
  <si>
    <t>Ilość</t>
  </si>
  <si>
    <t>suma</t>
  </si>
  <si>
    <t>Wartość</t>
  </si>
  <si>
    <t>Kalkulator gotówki – Stan Kasy</t>
  </si>
  <si>
    <t>Osoba sprawdzająca</t>
  </si>
  <si>
    <t>Wartośc utargu</t>
  </si>
  <si>
    <t>Płatności</t>
  </si>
  <si>
    <t>Kartami</t>
  </si>
  <si>
    <t>Bonami</t>
  </si>
  <si>
    <t>Raty</t>
  </si>
  <si>
    <t>Gotówka</t>
  </si>
  <si>
    <t>Sprawdzenie kasy</t>
  </si>
  <si>
    <t>Stan w kasie</t>
  </si>
  <si>
    <t>Stan wg raportu</t>
  </si>
  <si>
    <t>Różnica</t>
  </si>
  <si>
    <t>Darek</t>
  </si>
  <si>
    <t>Obsługa błędów</t>
  </si>
  <si>
    <t xml:space="preserve">MANKO! Brakuje w kasie </t>
  </si>
  <si>
    <t xml:space="preserve">SUPERATA! Za duzo w kasie 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</si>
</sst>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23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1"/>
    <xf numFmtId="3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0" fontId="0" fillId="0" borderId="2" xfId="0" applyBorder="1"/>
    <xf numFmtId="0" fontId="4" fillId="0" borderId="0" xfId="0" applyFont="1"/>
    <xf numFmtId="0" fontId="3" fillId="4" borderId="2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2" xfId="0" applyFont="1" applyFill="1" applyBorder="1" applyAlignment="1"/>
    <xf numFmtId="2" fontId="0" fillId="0" borderId="2" xfId="0" applyNumberFormat="1" applyFont="1" applyFill="1" applyBorder="1" applyAlignment="1"/>
    <xf numFmtId="0" fontId="3" fillId="0" borderId="2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2" fontId="0" fillId="6" borderId="2" xfId="0" applyNumberFormat="1" applyFont="1" applyFill="1" applyBorder="1" applyAlignment="1"/>
    <xf numFmtId="0" fontId="0" fillId="6" borderId="2" xfId="0" applyFont="1" applyFill="1" applyBorder="1" applyAlignment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/>
    <xf numFmtId="0" fontId="3" fillId="6" borderId="2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0" fillId="6" borderId="2" xfId="0" applyFill="1" applyBorder="1"/>
    <xf numFmtId="0" fontId="3" fillId="5" borderId="2" xfId="0" applyFont="1" applyFill="1" applyBorder="1"/>
    <xf numFmtId="0" fontId="3" fillId="6" borderId="2" xfId="0" applyFont="1" applyFill="1" applyBorder="1"/>
    <xf numFmtId="0" fontId="0" fillId="0" borderId="2" xfId="0" applyBorder="1" applyAlignment="1">
      <alignment horizontal="center"/>
    </xf>
    <xf numFmtId="2" fontId="0" fillId="6" borderId="2" xfId="0" applyNumberFormat="1" applyFill="1" applyBorder="1"/>
    <xf numFmtId="2" fontId="0" fillId="0" borderId="2" xfId="0" applyNumberFormat="1" applyBorder="1"/>
    <xf numFmtId="2" fontId="5" fillId="7" borderId="2" xfId="0" applyNumberFormat="1" applyFont="1" applyFill="1" applyBorder="1"/>
    <xf numFmtId="1" fontId="0" fillId="6" borderId="2" xfId="0" applyNumberFormat="1" applyFill="1" applyBorder="1"/>
    <xf numFmtId="0" fontId="2" fillId="3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</cellXfs>
  <cellStyles count="2">
    <cellStyle name="Hiperłącze" xfId="1" builtinId="8"/>
    <cellStyle name="Normalny" xfId="0" builtinId="0"/>
  </cellStyles>
  <dxfs count="2">
    <dxf>
      <font>
        <color auto="1"/>
      </font>
      <fill>
        <patternFill patternType="solid">
          <bgColor theme="0" tint="-0.14996795556505021"/>
        </patternFill>
      </fill>
    </dxf>
    <dxf>
      <font>
        <color auto="1"/>
      </font>
      <fill>
        <patternFill patternType="solid">
          <bgColor theme="0" tint="-0.14996795556505021"/>
        </patternFill>
      </fill>
    </dxf>
  </dxfs>
  <tableStyles count="0" defaultTableStyle="TableStyleMedium2" defaultPivotStyle="PivotStyleLight16"/>
  <colors>
    <mruColors>
      <color rgb="FF007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2</xdr:col>
      <xdr:colOff>341180</xdr:colOff>
      <xdr:row>3</xdr:row>
      <xdr:rowOff>95249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B2C5825-25C1-41DE-A799-AD660F045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1217480" cy="647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2</xdr:col>
      <xdr:colOff>341180</xdr:colOff>
      <xdr:row>3</xdr:row>
      <xdr:rowOff>95249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AE43E76-EF70-49FA-A646-DC1F701DE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1217480" cy="647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2</xdr:col>
      <xdr:colOff>341180</xdr:colOff>
      <xdr:row>3</xdr:row>
      <xdr:rowOff>95249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D10403E-9943-4E0D-A705-EAA9D7B7C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1217480" cy="6476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2</xdr:col>
      <xdr:colOff>341180</xdr:colOff>
      <xdr:row>3</xdr:row>
      <xdr:rowOff>95249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83D027A-60CA-4DC0-A910-A34722322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1217480" cy="6476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2</xdr:col>
      <xdr:colOff>341180</xdr:colOff>
      <xdr:row>3</xdr:row>
      <xdr:rowOff>95249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1A45710-4653-427D-A7AD-B61CAAD4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1217480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lubieExcela.p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lubieExcela.p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lubieExcela.p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fo@lubieExcela.p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nfo@lubieExcel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B0318-4CB0-4816-80E2-0F35DC8B1FD1}">
  <dimension ref="C1:J25"/>
  <sheetViews>
    <sheetView showGridLines="0" tabSelected="1" workbookViewId="0">
      <pane ySplit="5" topLeftCell="A6" activePane="bottomLeft" state="frozen"/>
      <selection activeCell="E25" sqref="E25"/>
      <selection pane="bottomLeft" activeCell="D11" sqref="D11"/>
    </sheetView>
  </sheetViews>
  <sheetFormatPr defaultRowHeight="15" x14ac:dyDescent="0.25"/>
  <cols>
    <col min="5" max="5" width="10.28515625" customWidth="1"/>
    <col min="7" max="7" width="19.140625" bestFit="1" customWidth="1"/>
    <col min="8" max="8" width="12.7109375" customWidth="1"/>
    <col min="10" max="10" width="10.85546875" bestFit="1" customWidth="1"/>
  </cols>
  <sheetData>
    <row r="1" spans="3:10" x14ac:dyDescent="0.25">
      <c r="D1" t="s">
        <v>0</v>
      </c>
      <c r="F1" s="3" t="s">
        <v>1</v>
      </c>
      <c r="G1" s="1" t="s">
        <v>2</v>
      </c>
      <c r="I1" s="3" t="s">
        <v>3</v>
      </c>
      <c r="J1" s="2">
        <v>501348958</v>
      </c>
    </row>
    <row r="3" spans="3:10" ht="18.75" x14ac:dyDescent="0.3">
      <c r="D3" t="s">
        <v>4</v>
      </c>
      <c r="I3" s="6" t="s">
        <v>10</v>
      </c>
    </row>
    <row r="5" spans="3:10" s="4" customFormat="1" x14ac:dyDescent="0.25"/>
    <row r="8" spans="3:10" x14ac:dyDescent="0.25">
      <c r="C8" s="28" t="s">
        <v>5</v>
      </c>
      <c r="D8" s="28"/>
      <c r="E8" s="28"/>
      <c r="G8" s="22" t="str">
        <f>'o - gotowa'!G8</f>
        <v>Osoba sprawdzająca</v>
      </c>
      <c r="H8" s="23" t="s">
        <v>22</v>
      </c>
    </row>
    <row r="9" spans="3:10" x14ac:dyDescent="0.25">
      <c r="C9" s="7" t="s">
        <v>6</v>
      </c>
      <c r="D9" s="7" t="s">
        <v>7</v>
      </c>
      <c r="E9" s="7" t="s">
        <v>9</v>
      </c>
    </row>
    <row r="10" spans="3:10" x14ac:dyDescent="0.25">
      <c r="C10" s="24">
        <f>'o - gotowa'!C10</f>
        <v>0.01</v>
      </c>
      <c r="D10" s="5">
        <v>48</v>
      </c>
      <c r="E10" s="24">
        <f>'o - gotowa'!E10</f>
        <v>0.48</v>
      </c>
      <c r="G10" s="22" t="str">
        <f>'o - gotowa'!G10</f>
        <v>Wartośc utargu</v>
      </c>
      <c r="H10" s="25">
        <v>4791</v>
      </c>
    </row>
    <row r="11" spans="3:10" x14ac:dyDescent="0.25">
      <c r="C11" s="24">
        <f>'o - gotowa'!C11</f>
        <v>0.02</v>
      </c>
      <c r="D11" s="5">
        <v>22</v>
      </c>
      <c r="E11" s="20">
        <f>'o - gotowa'!E11</f>
        <v>0.44</v>
      </c>
      <c r="G11" s="29" t="str">
        <f>'o - gotowa'!G11:H11</f>
        <v>Płatności</v>
      </c>
      <c r="H11" s="30"/>
    </row>
    <row r="12" spans="3:10" x14ac:dyDescent="0.25">
      <c r="C12" s="24">
        <f>'o - gotowa'!C12</f>
        <v>0.05</v>
      </c>
      <c r="D12" s="5">
        <v>17</v>
      </c>
      <c r="E12" s="20">
        <f>'o - gotowa'!E12</f>
        <v>0.85000000000000009</v>
      </c>
      <c r="G12" s="20" t="str">
        <f>'o - gotowa'!G12</f>
        <v>Kartami</v>
      </c>
      <c r="H12" s="5">
        <v>1599.63</v>
      </c>
    </row>
    <row r="13" spans="3:10" x14ac:dyDescent="0.25">
      <c r="C13" s="24">
        <f>'o - gotowa'!C13</f>
        <v>0.1</v>
      </c>
      <c r="D13" s="5">
        <v>1</v>
      </c>
      <c r="E13" s="20">
        <f>'o - gotowa'!E13</f>
        <v>0.1</v>
      </c>
      <c r="G13" s="20" t="str">
        <f>'o - gotowa'!G13</f>
        <v>Bonami</v>
      </c>
      <c r="H13" s="5">
        <v>250</v>
      </c>
    </row>
    <row r="14" spans="3:10" x14ac:dyDescent="0.25">
      <c r="C14" s="24">
        <f>'o - gotowa'!C14</f>
        <v>0.2</v>
      </c>
      <c r="D14" s="5">
        <v>25</v>
      </c>
      <c r="E14" s="20">
        <f>'o - gotowa'!E14</f>
        <v>5</v>
      </c>
      <c r="G14" s="20" t="str">
        <f>'o - gotowa'!G14</f>
        <v>Raty</v>
      </c>
      <c r="H14" s="5">
        <v>1300</v>
      </c>
    </row>
    <row r="15" spans="3:10" x14ac:dyDescent="0.25">
      <c r="C15" s="24">
        <f>'o - gotowa'!C15</f>
        <v>0.5</v>
      </c>
      <c r="D15" s="5">
        <v>17</v>
      </c>
      <c r="E15" s="20">
        <f>'o - gotowa'!E15</f>
        <v>8.5</v>
      </c>
      <c r="G15" s="20" t="str">
        <f>'o - gotowa'!G15</f>
        <v>Gotówka</v>
      </c>
      <c r="H15" s="24">
        <f>'o - gotowa'!H15</f>
        <v>1641.37</v>
      </c>
    </row>
    <row r="16" spans="3:10" x14ac:dyDescent="0.25">
      <c r="C16" s="27">
        <f>'o - gotowa'!C16</f>
        <v>1</v>
      </c>
      <c r="D16" s="5">
        <v>3</v>
      </c>
      <c r="E16" s="20">
        <f>'o - gotowa'!E16</f>
        <v>3</v>
      </c>
    </row>
    <row r="17" spans="3:9" x14ac:dyDescent="0.25">
      <c r="C17" s="27">
        <f>'o - gotowa'!C17</f>
        <v>2</v>
      </c>
      <c r="D17" s="5">
        <v>4</v>
      </c>
      <c r="E17" s="20">
        <f>'o - gotowa'!E17</f>
        <v>8</v>
      </c>
      <c r="G17" s="29" t="str">
        <f>'o - gotowa'!G17:H17</f>
        <v>Sprawdzenie kasy</v>
      </c>
      <c r="H17" s="30"/>
    </row>
    <row r="18" spans="3:9" x14ac:dyDescent="0.25">
      <c r="C18" s="27">
        <f>'o - gotowa'!C18</f>
        <v>5</v>
      </c>
      <c r="D18" s="5">
        <v>5</v>
      </c>
      <c r="E18" s="20">
        <f>'o - gotowa'!E18</f>
        <v>25</v>
      </c>
      <c r="G18" s="22" t="str">
        <f>'o - gotowa'!G18</f>
        <v>Stan w kasie</v>
      </c>
      <c r="H18" s="20">
        <f>'o - gotowa'!H18</f>
        <v>1641.37</v>
      </c>
    </row>
    <row r="19" spans="3:9" x14ac:dyDescent="0.25">
      <c r="C19" s="27">
        <f>'o - gotowa'!C19</f>
        <v>10</v>
      </c>
      <c r="D19" s="5">
        <v>12</v>
      </c>
      <c r="E19" s="20">
        <f>'o - gotowa'!E19</f>
        <v>120</v>
      </c>
      <c r="G19" s="22" t="str">
        <f>'o - gotowa'!G19</f>
        <v>Stan wg raportu</v>
      </c>
      <c r="H19" s="24">
        <f>'o - gotowa'!H19</f>
        <v>1641.37</v>
      </c>
    </row>
    <row r="20" spans="3:9" x14ac:dyDescent="0.25">
      <c r="C20" s="27">
        <f>'o - gotowa'!C20</f>
        <v>20</v>
      </c>
      <c r="D20" s="5">
        <v>1</v>
      </c>
      <c r="E20" s="20">
        <f>'o - gotowa'!E20</f>
        <v>20</v>
      </c>
      <c r="G20" s="22" t="str">
        <f>'o - gotowa'!G20</f>
        <v>Różnica</v>
      </c>
      <c r="H20" s="26">
        <f>'o - gotowa'!H20</f>
        <v>0</v>
      </c>
      <c r="I20" t="str">
        <f>'o - gotowa'!I20</f>
        <v/>
      </c>
    </row>
    <row r="21" spans="3:9" x14ac:dyDescent="0.25">
      <c r="C21" s="27">
        <f>'o - gotowa'!C21</f>
        <v>50</v>
      </c>
      <c r="D21" s="5">
        <v>5</v>
      </c>
      <c r="E21" s="20">
        <f>'o - gotowa'!E21</f>
        <v>250</v>
      </c>
    </row>
    <row r="22" spans="3:9" x14ac:dyDescent="0.25">
      <c r="C22" s="27">
        <f>'o - gotowa'!C22</f>
        <v>100</v>
      </c>
      <c r="D22" s="5">
        <v>3</v>
      </c>
      <c r="E22" s="20">
        <f>'o - gotowa'!E22</f>
        <v>300</v>
      </c>
    </row>
    <row r="23" spans="3:9" x14ac:dyDescent="0.25">
      <c r="C23" s="27">
        <f>'o - gotowa'!C23</f>
        <v>200</v>
      </c>
      <c r="D23" s="5">
        <v>2</v>
      </c>
      <c r="E23" s="20">
        <f>'o - gotowa'!E23</f>
        <v>400</v>
      </c>
    </row>
    <row r="24" spans="3:9" x14ac:dyDescent="0.25">
      <c r="C24" s="27">
        <f>'o - gotowa'!C24</f>
        <v>500</v>
      </c>
      <c r="D24" s="5">
        <v>1</v>
      </c>
      <c r="E24" s="20">
        <f>'o - gotowa'!E24</f>
        <v>500</v>
      </c>
    </row>
    <row r="25" spans="3:9" x14ac:dyDescent="0.25">
      <c r="D25" s="16" t="str">
        <f>'o - gotowa'!D25</f>
        <v>suma</v>
      </c>
      <c r="E25" s="21">
        <f>'o - gotowa'!E25</f>
        <v>1641.37</v>
      </c>
    </row>
  </sheetData>
  <mergeCells count="3">
    <mergeCell ref="C8:E8"/>
    <mergeCell ref="G11:H11"/>
    <mergeCell ref="G17:H17"/>
  </mergeCells>
  <conditionalFormatting sqref="H20">
    <cfRule type="cellIs" dxfId="0" priority="1" operator="equal">
      <formula>0</formula>
    </cfRule>
  </conditionalFormatting>
  <dataValidations count="1">
    <dataValidation type="whole" allowBlank="1" showErrorMessage="1" errorTitle="Błąd! Niepoprawna wartość" error="Proszę wprowadzić liczbę całkowitą!" sqref="D10:D24" xr:uid="{E23E1CDF-56D4-47A6-869F-EF5E821024FC}">
      <formula1>0</formula1>
      <formula2>500</formula2>
    </dataValidation>
  </dataValidations>
  <hyperlinks>
    <hyperlink ref="G1" r:id="rId1" xr:uid="{91089DFB-0769-4E82-8E44-6D92777D0272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06334-38B4-4A4F-B2DD-8786F12959B4}">
  <dimension ref="C1:L25"/>
  <sheetViews>
    <sheetView zoomScaleNormal="100" workbookViewId="0">
      <pane ySplit="5" topLeftCell="A6" activePane="bottomLeft" state="frozen"/>
      <selection activeCell="E25" sqref="E25"/>
      <selection pane="bottomLeft" activeCell="I20" sqref="I20"/>
    </sheetView>
  </sheetViews>
  <sheetFormatPr defaultRowHeight="15" x14ac:dyDescent="0.25"/>
  <cols>
    <col min="5" max="5" width="10.28515625" customWidth="1"/>
    <col min="7" max="7" width="19.140625" bestFit="1" customWidth="1"/>
    <col min="8" max="8" width="12.7109375" customWidth="1"/>
    <col min="10" max="10" width="10.85546875" bestFit="1" customWidth="1"/>
  </cols>
  <sheetData>
    <row r="1" spans="3:12" x14ac:dyDescent="0.25">
      <c r="D1" t="s">
        <v>0</v>
      </c>
      <c r="F1" s="3" t="s">
        <v>1</v>
      </c>
      <c r="G1" s="1" t="s">
        <v>2</v>
      </c>
      <c r="I1" s="3" t="s">
        <v>3</v>
      </c>
      <c r="J1" s="2">
        <v>501348958</v>
      </c>
    </row>
    <row r="3" spans="3:12" ht="18.75" x14ac:dyDescent="0.3">
      <c r="D3" t="s">
        <v>4</v>
      </c>
      <c r="I3" s="6" t="s">
        <v>10</v>
      </c>
    </row>
    <row r="5" spans="3:12" s="4" customFormat="1" x14ac:dyDescent="0.25"/>
    <row r="6" spans="3:12" x14ac:dyDescent="0.25">
      <c r="L6" t="s">
        <v>23</v>
      </c>
    </row>
    <row r="7" spans="3:12" x14ac:dyDescent="0.25">
      <c r="L7" t="s">
        <v>24</v>
      </c>
    </row>
    <row r="8" spans="3:12" x14ac:dyDescent="0.25">
      <c r="C8" s="31" t="s">
        <v>5</v>
      </c>
      <c r="D8" s="31"/>
      <c r="E8" s="31"/>
      <c r="F8" s="8"/>
      <c r="G8" s="11" t="s">
        <v>11</v>
      </c>
      <c r="H8" s="13" t="s">
        <v>22</v>
      </c>
      <c r="L8" t="s">
        <v>25</v>
      </c>
    </row>
    <row r="9" spans="3:12" x14ac:dyDescent="0.25">
      <c r="C9" s="7" t="s">
        <v>6</v>
      </c>
      <c r="D9" s="7" t="s">
        <v>7</v>
      </c>
      <c r="E9" s="7" t="s">
        <v>9</v>
      </c>
      <c r="F9" s="8"/>
      <c r="G9" s="8"/>
      <c r="H9" s="8"/>
    </row>
    <row r="10" spans="3:12" x14ac:dyDescent="0.25">
      <c r="C10" s="10">
        <v>0.01</v>
      </c>
      <c r="D10" s="9">
        <f>'STAN KASY część 3 gotowa'!D10</f>
        <v>48</v>
      </c>
      <c r="E10" s="9">
        <f>C10*D10</f>
        <v>0.48</v>
      </c>
      <c r="F10" s="8"/>
      <c r="G10" s="11" t="s">
        <v>12</v>
      </c>
      <c r="H10" s="10">
        <f>'STAN KASY część 2 gotowy'!H10</f>
        <v>4791</v>
      </c>
    </row>
    <row r="11" spans="3:12" x14ac:dyDescent="0.25">
      <c r="C11" s="10">
        <v>0.02</v>
      </c>
      <c r="D11" s="9">
        <f>'STAN KASY część 3 gotowa'!D11</f>
        <v>22</v>
      </c>
      <c r="E11" s="9">
        <f t="shared" ref="E11:E24" si="0">C11*D11</f>
        <v>0.44</v>
      </c>
      <c r="F11" s="8"/>
      <c r="G11" s="32" t="s">
        <v>13</v>
      </c>
      <c r="H11" s="32"/>
    </row>
    <row r="12" spans="3:12" x14ac:dyDescent="0.25">
      <c r="C12" s="10">
        <v>0.05</v>
      </c>
      <c r="D12" s="9">
        <f>'STAN KASY część 3 gotowa'!D12</f>
        <v>17</v>
      </c>
      <c r="E12" s="9">
        <f t="shared" si="0"/>
        <v>0.85000000000000009</v>
      </c>
      <c r="F12" s="8"/>
      <c r="G12" s="9" t="s">
        <v>14</v>
      </c>
      <c r="H12" s="9">
        <f>'STAN KASY część 2 gotowy'!H12</f>
        <v>1599.63</v>
      </c>
    </row>
    <row r="13" spans="3:12" x14ac:dyDescent="0.25">
      <c r="C13" s="10">
        <v>0.1</v>
      </c>
      <c r="D13" s="9">
        <f>'STAN KASY część 3 gotowa'!D13</f>
        <v>1</v>
      </c>
      <c r="E13" s="9">
        <f t="shared" si="0"/>
        <v>0.1</v>
      </c>
      <c r="F13" s="8"/>
      <c r="G13" s="9" t="s">
        <v>15</v>
      </c>
      <c r="H13" s="9">
        <f>'STAN KASY część 2 gotowy'!H13</f>
        <v>250</v>
      </c>
    </row>
    <row r="14" spans="3:12" x14ac:dyDescent="0.25">
      <c r="C14" s="10">
        <v>0.2</v>
      </c>
      <c r="D14" s="9">
        <f>'STAN KASY część 3 gotowa'!D14</f>
        <v>25</v>
      </c>
      <c r="E14" s="9">
        <f t="shared" si="0"/>
        <v>5</v>
      </c>
      <c r="F14" s="8"/>
      <c r="G14" s="9" t="s">
        <v>16</v>
      </c>
      <c r="H14" s="9">
        <f>'STAN KASY część 2 gotowy'!H14</f>
        <v>1300</v>
      </c>
    </row>
    <row r="15" spans="3:12" x14ac:dyDescent="0.25">
      <c r="C15" s="10">
        <v>0.5</v>
      </c>
      <c r="D15" s="9">
        <f>'STAN KASY część 3 gotowa'!D15</f>
        <v>17</v>
      </c>
      <c r="E15" s="9">
        <f t="shared" si="0"/>
        <v>8.5</v>
      </c>
      <c r="F15" s="8"/>
      <c r="G15" s="9" t="s">
        <v>17</v>
      </c>
      <c r="H15" s="10">
        <f>H10-SUM(H12:H14)</f>
        <v>1641.37</v>
      </c>
    </row>
    <row r="16" spans="3:12" x14ac:dyDescent="0.25">
      <c r="C16" s="10">
        <v>1</v>
      </c>
      <c r="D16" s="9">
        <f>'STAN KASY część 3 gotowa'!D16</f>
        <v>3</v>
      </c>
      <c r="E16" s="9">
        <f t="shared" si="0"/>
        <v>3</v>
      </c>
      <c r="F16" s="8"/>
      <c r="G16" s="8"/>
      <c r="H16" s="8"/>
    </row>
    <row r="17" spans="3:9" x14ac:dyDescent="0.25">
      <c r="C17" s="10">
        <v>2</v>
      </c>
      <c r="D17" s="9">
        <f>'STAN KASY część 3 gotowa'!D17</f>
        <v>4</v>
      </c>
      <c r="E17" s="9">
        <f t="shared" si="0"/>
        <v>8</v>
      </c>
      <c r="F17" s="8"/>
      <c r="G17" s="32" t="s">
        <v>18</v>
      </c>
      <c r="H17" s="32"/>
    </row>
    <row r="18" spans="3:9" x14ac:dyDescent="0.25">
      <c r="C18" s="10">
        <v>5</v>
      </c>
      <c r="D18" s="9">
        <f>'STAN KASY część 3 gotowa'!D18</f>
        <v>5</v>
      </c>
      <c r="E18" s="9">
        <f t="shared" si="0"/>
        <v>25</v>
      </c>
      <c r="F18" s="8"/>
      <c r="G18" s="11" t="s">
        <v>19</v>
      </c>
      <c r="H18" s="9">
        <f>E25</f>
        <v>1641.37</v>
      </c>
    </row>
    <row r="19" spans="3:9" x14ac:dyDescent="0.25">
      <c r="C19" s="10">
        <v>10</v>
      </c>
      <c r="D19" s="9">
        <f>'STAN KASY część 3 gotowa'!D19</f>
        <v>12</v>
      </c>
      <c r="E19" s="9">
        <f t="shared" si="0"/>
        <v>120</v>
      </c>
      <c r="F19" s="8"/>
      <c r="G19" s="11" t="s">
        <v>20</v>
      </c>
      <c r="H19" s="10">
        <f>H15</f>
        <v>1641.37</v>
      </c>
    </row>
    <row r="20" spans="3:9" x14ac:dyDescent="0.25">
      <c r="C20" s="10">
        <v>20</v>
      </c>
      <c r="D20" s="9">
        <f>'STAN KASY część 3 gotowa'!D20</f>
        <v>1</v>
      </c>
      <c r="E20" s="9">
        <f t="shared" si="0"/>
        <v>20</v>
      </c>
      <c r="F20" s="8"/>
      <c r="G20" s="11" t="s">
        <v>21</v>
      </c>
      <c r="H20" s="10">
        <f>H18-H19</f>
        <v>0</v>
      </c>
      <c r="I20" t="str">
        <f>IF(H20&lt;0,L7&amp;TEXT(H20,"# ##0,00 zł"),IF(H20=0,"",L8&amp;TEXT(H20,"# ##0,00 zł")))</f>
        <v/>
      </c>
    </row>
    <row r="21" spans="3:9" x14ac:dyDescent="0.25">
      <c r="C21" s="10">
        <v>50</v>
      </c>
      <c r="D21" s="9">
        <f>'STAN KASY część 3 gotowa'!D21</f>
        <v>5</v>
      </c>
      <c r="E21" s="9">
        <f t="shared" si="0"/>
        <v>250</v>
      </c>
      <c r="F21" s="8"/>
      <c r="G21" s="8"/>
      <c r="H21" s="8"/>
    </row>
    <row r="22" spans="3:9" x14ac:dyDescent="0.25">
      <c r="C22" s="10">
        <v>100</v>
      </c>
      <c r="D22" s="9">
        <f>'STAN KASY część 3 gotowa'!D22</f>
        <v>3</v>
      </c>
      <c r="E22" s="9">
        <f t="shared" si="0"/>
        <v>300</v>
      </c>
      <c r="F22" s="8"/>
      <c r="G22" s="8"/>
      <c r="H22" s="8"/>
    </row>
    <row r="23" spans="3:9" x14ac:dyDescent="0.25">
      <c r="C23" s="10">
        <v>200</v>
      </c>
      <c r="D23" s="9">
        <f>'STAN KASY część 3 gotowa'!D23</f>
        <v>2</v>
      </c>
      <c r="E23" s="9">
        <f t="shared" si="0"/>
        <v>400</v>
      </c>
      <c r="F23" s="8"/>
      <c r="G23" s="8"/>
      <c r="H23" s="8"/>
    </row>
    <row r="24" spans="3:9" x14ac:dyDescent="0.25">
      <c r="C24" s="10">
        <v>500</v>
      </c>
      <c r="D24" s="9">
        <f>'STAN KASY część 3 gotowa'!D24</f>
        <v>1</v>
      </c>
      <c r="E24" s="9">
        <f t="shared" si="0"/>
        <v>500</v>
      </c>
      <c r="F24" s="8"/>
      <c r="G24" s="8"/>
      <c r="H24" s="8"/>
    </row>
    <row r="25" spans="3:9" x14ac:dyDescent="0.25">
      <c r="C25" s="8"/>
      <c r="D25" s="19" t="s">
        <v>8</v>
      </c>
      <c r="E25" s="11">
        <f>SUM(E10:E24)</f>
        <v>1641.37</v>
      </c>
      <c r="F25" s="8"/>
      <c r="G25" s="8"/>
      <c r="H25" s="8"/>
    </row>
  </sheetData>
  <mergeCells count="3">
    <mergeCell ref="C8:E8"/>
    <mergeCell ref="G11:H11"/>
    <mergeCell ref="G17:H17"/>
  </mergeCells>
  <hyperlinks>
    <hyperlink ref="G1" r:id="rId1" xr:uid="{2FF09AFF-A5AA-4CFE-B5E4-94D3D6FD5065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69494-D999-4F82-9F15-1B502AC6C6BF}">
  <dimension ref="C1:J25"/>
  <sheetViews>
    <sheetView showGridLines="0" workbookViewId="0">
      <pane ySplit="5" topLeftCell="A6" activePane="bottomLeft" state="frozen"/>
      <selection activeCell="E25" sqref="E25"/>
      <selection pane="bottomLeft" activeCell="H20" sqref="H20"/>
    </sheetView>
  </sheetViews>
  <sheetFormatPr defaultRowHeight="15" x14ac:dyDescent="0.25"/>
  <cols>
    <col min="5" max="5" width="10.28515625" customWidth="1"/>
    <col min="7" max="7" width="19.140625" bestFit="1" customWidth="1"/>
    <col min="8" max="8" width="12.7109375" customWidth="1"/>
    <col min="10" max="10" width="10.85546875" bestFit="1" customWidth="1"/>
  </cols>
  <sheetData>
    <row r="1" spans="3:10" x14ac:dyDescent="0.25">
      <c r="D1" t="s">
        <v>0</v>
      </c>
      <c r="F1" s="3" t="s">
        <v>1</v>
      </c>
      <c r="G1" s="1" t="s">
        <v>2</v>
      </c>
      <c r="I1" s="3" t="s">
        <v>3</v>
      </c>
      <c r="J1" s="2">
        <v>501348958</v>
      </c>
    </row>
    <row r="3" spans="3:10" ht="18.75" x14ac:dyDescent="0.3">
      <c r="D3" t="s">
        <v>4</v>
      </c>
      <c r="I3" s="6" t="s">
        <v>10</v>
      </c>
    </row>
    <row r="5" spans="3:10" s="4" customFormat="1" x14ac:dyDescent="0.25"/>
    <row r="8" spans="3:10" x14ac:dyDescent="0.25">
      <c r="C8" s="28" t="s">
        <v>5</v>
      </c>
      <c r="D8" s="28"/>
      <c r="E8" s="28"/>
      <c r="G8" s="22" t="str">
        <f>o!G8</f>
        <v>Osoba sprawdzająca</v>
      </c>
      <c r="H8" s="23" t="s">
        <v>22</v>
      </c>
    </row>
    <row r="9" spans="3:10" x14ac:dyDescent="0.25">
      <c r="C9" s="7" t="s">
        <v>6</v>
      </c>
      <c r="D9" s="7" t="s">
        <v>7</v>
      </c>
      <c r="E9" s="7" t="s">
        <v>9</v>
      </c>
    </row>
    <row r="10" spans="3:10" x14ac:dyDescent="0.25">
      <c r="C10" s="24">
        <f>o!C10</f>
        <v>0.01</v>
      </c>
      <c r="D10" s="5">
        <v>47</v>
      </c>
      <c r="E10" s="24">
        <f>o!E10</f>
        <v>0.47000000000000003</v>
      </c>
      <c r="G10" s="22" t="str">
        <f>o!G10</f>
        <v>Wartośc utargu</v>
      </c>
      <c r="H10" s="25">
        <v>4791</v>
      </c>
    </row>
    <row r="11" spans="3:10" x14ac:dyDescent="0.25">
      <c r="C11" s="24">
        <f>o!C11</f>
        <v>0.02</v>
      </c>
      <c r="D11" s="5">
        <v>22</v>
      </c>
      <c r="E11" s="20">
        <f>o!E11</f>
        <v>0.44</v>
      </c>
      <c r="G11" s="29" t="str">
        <f>o!G11:H11</f>
        <v>Płatności</v>
      </c>
      <c r="H11" s="30"/>
    </row>
    <row r="12" spans="3:10" x14ac:dyDescent="0.25">
      <c r="C12" s="24">
        <f>o!C12</f>
        <v>0.05</v>
      </c>
      <c r="D12" s="5">
        <v>17</v>
      </c>
      <c r="E12" s="20">
        <f>o!E12</f>
        <v>0.85000000000000009</v>
      </c>
      <c r="G12" s="20" t="str">
        <f>o!G12</f>
        <v>Kartami</v>
      </c>
      <c r="H12" s="5">
        <v>1599.63</v>
      </c>
    </row>
    <row r="13" spans="3:10" x14ac:dyDescent="0.25">
      <c r="C13" s="24">
        <f>o!C13</f>
        <v>0.1</v>
      </c>
      <c r="D13" s="5">
        <v>1</v>
      </c>
      <c r="E13" s="20">
        <f>o!E13</f>
        <v>0.1</v>
      </c>
      <c r="G13" s="20" t="str">
        <f>o!G13</f>
        <v>Bonami</v>
      </c>
      <c r="H13" s="5">
        <v>250</v>
      </c>
    </row>
    <row r="14" spans="3:10" x14ac:dyDescent="0.25">
      <c r="C14" s="24">
        <f>o!C14</f>
        <v>0.2</v>
      </c>
      <c r="D14" s="5">
        <v>25</v>
      </c>
      <c r="E14" s="20">
        <f>o!E14</f>
        <v>5</v>
      </c>
      <c r="G14" s="20" t="str">
        <f>o!G14</f>
        <v>Raty</v>
      </c>
      <c r="H14" s="5">
        <v>1300</v>
      </c>
    </row>
    <row r="15" spans="3:10" x14ac:dyDescent="0.25">
      <c r="C15" s="24">
        <f>o!C15</f>
        <v>0.5</v>
      </c>
      <c r="D15" s="5">
        <v>17</v>
      </c>
      <c r="E15" s="20">
        <f>o!E15</f>
        <v>8.5</v>
      </c>
      <c r="G15" s="20" t="str">
        <f>o!G15</f>
        <v>Gotówka</v>
      </c>
      <c r="H15" s="24">
        <f>o!H15</f>
        <v>1641.37</v>
      </c>
    </row>
    <row r="16" spans="3:10" x14ac:dyDescent="0.25">
      <c r="C16" s="27">
        <f>o!C16</f>
        <v>1</v>
      </c>
      <c r="D16" s="5">
        <v>3</v>
      </c>
      <c r="E16" s="20">
        <f>o!E16</f>
        <v>3</v>
      </c>
    </row>
    <row r="17" spans="3:8" x14ac:dyDescent="0.25">
      <c r="C17" s="27">
        <f>o!C17</f>
        <v>2</v>
      </c>
      <c r="D17" s="5">
        <v>4</v>
      </c>
      <c r="E17" s="20">
        <f>o!E17</f>
        <v>8</v>
      </c>
      <c r="G17" s="29" t="str">
        <f>o!G17:H17</f>
        <v>Sprawdzenie kasy</v>
      </c>
      <c r="H17" s="30"/>
    </row>
    <row r="18" spans="3:8" x14ac:dyDescent="0.25">
      <c r="C18" s="27">
        <f>o!C18</f>
        <v>5</v>
      </c>
      <c r="D18" s="5">
        <v>5</v>
      </c>
      <c r="E18" s="20">
        <f>o!E18</f>
        <v>25</v>
      </c>
      <c r="G18" s="22" t="str">
        <f>o!G18</f>
        <v>Stan w kasie</v>
      </c>
      <c r="H18" s="20">
        <f>o!H18</f>
        <v>1641.3600000000001</v>
      </c>
    </row>
    <row r="19" spans="3:8" x14ac:dyDescent="0.25">
      <c r="C19" s="27">
        <f>o!C19</f>
        <v>10</v>
      </c>
      <c r="D19" s="5">
        <v>12</v>
      </c>
      <c r="E19" s="20">
        <f>o!E19</f>
        <v>120</v>
      </c>
      <c r="G19" s="22" t="str">
        <f>o!G19</f>
        <v>Stan wg raportu</v>
      </c>
      <c r="H19" s="24">
        <f>o!H19</f>
        <v>1641.37</v>
      </c>
    </row>
    <row r="20" spans="3:8" x14ac:dyDescent="0.25">
      <c r="C20" s="27">
        <f>o!C20</f>
        <v>20</v>
      </c>
      <c r="D20" s="5">
        <v>1</v>
      </c>
      <c r="E20" s="20">
        <f>o!E20</f>
        <v>20</v>
      </c>
      <c r="G20" s="22" t="str">
        <f>o!G20</f>
        <v>Różnica</v>
      </c>
      <c r="H20" s="24">
        <f>o!H20</f>
        <v>-9.9999999997635314E-3</v>
      </c>
    </row>
    <row r="21" spans="3:8" x14ac:dyDescent="0.25">
      <c r="C21" s="27">
        <f>o!C21</f>
        <v>50</v>
      </c>
      <c r="D21" s="5">
        <v>5</v>
      </c>
      <c r="E21" s="20">
        <f>o!E21</f>
        <v>250</v>
      </c>
    </row>
    <row r="22" spans="3:8" x14ac:dyDescent="0.25">
      <c r="C22" s="27">
        <f>o!C22</f>
        <v>100</v>
      </c>
      <c r="D22" s="5">
        <v>3</v>
      </c>
      <c r="E22" s="20">
        <f>o!E22</f>
        <v>300</v>
      </c>
    </row>
    <row r="23" spans="3:8" x14ac:dyDescent="0.25">
      <c r="C23" s="27">
        <f>o!C23</f>
        <v>200</v>
      </c>
      <c r="D23" s="5">
        <v>2</v>
      </c>
      <c r="E23" s="20">
        <f>o!E23</f>
        <v>400</v>
      </c>
    </row>
    <row r="24" spans="3:8" x14ac:dyDescent="0.25">
      <c r="C24" s="27">
        <f>o!C24</f>
        <v>500</v>
      </c>
      <c r="D24" s="5">
        <v>1</v>
      </c>
      <c r="E24" s="20">
        <f>o!E24</f>
        <v>500</v>
      </c>
    </row>
    <row r="25" spans="3:8" x14ac:dyDescent="0.25">
      <c r="D25" s="16" t="str">
        <f>o!D25</f>
        <v>suma</v>
      </c>
      <c r="E25" s="21">
        <f>o!E25</f>
        <v>1641.3600000000001</v>
      </c>
    </row>
  </sheetData>
  <mergeCells count="3">
    <mergeCell ref="C8:E8"/>
    <mergeCell ref="G11:H11"/>
    <mergeCell ref="G17:H17"/>
  </mergeCells>
  <hyperlinks>
    <hyperlink ref="G1" r:id="rId1" xr:uid="{3BC8092F-9450-4EC2-8226-66597471933D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46513-83C3-4F90-8081-A101EE022B1F}">
  <dimension ref="C1:J25"/>
  <sheetViews>
    <sheetView zoomScaleNormal="100" workbookViewId="0">
      <pane ySplit="5" topLeftCell="A6" activePane="bottomLeft" state="frozen"/>
      <selection activeCell="E25" sqref="E25"/>
      <selection pane="bottomLeft" activeCell="H20" sqref="H20"/>
    </sheetView>
  </sheetViews>
  <sheetFormatPr defaultRowHeight="15" x14ac:dyDescent="0.25"/>
  <cols>
    <col min="5" max="5" width="10.28515625" customWidth="1"/>
    <col min="7" max="7" width="19.140625" bestFit="1" customWidth="1"/>
    <col min="8" max="8" width="12.7109375" customWidth="1"/>
    <col min="10" max="10" width="10.85546875" bestFit="1" customWidth="1"/>
  </cols>
  <sheetData>
    <row r="1" spans="3:10" x14ac:dyDescent="0.25">
      <c r="D1" t="s">
        <v>0</v>
      </c>
      <c r="F1" s="3" t="s">
        <v>1</v>
      </c>
      <c r="G1" s="1" t="s">
        <v>2</v>
      </c>
      <c r="I1" s="3" t="s">
        <v>3</v>
      </c>
      <c r="J1" s="2">
        <v>501348958</v>
      </c>
    </row>
    <row r="3" spans="3:10" ht="18.75" x14ac:dyDescent="0.3">
      <c r="D3" t="s">
        <v>4</v>
      </c>
      <c r="I3" s="6" t="s">
        <v>10</v>
      </c>
    </row>
    <row r="5" spans="3:10" s="4" customFormat="1" x14ac:dyDescent="0.25"/>
    <row r="8" spans="3:10" x14ac:dyDescent="0.25">
      <c r="C8" s="31" t="s">
        <v>5</v>
      </c>
      <c r="D8" s="31"/>
      <c r="E8" s="31"/>
      <c r="F8" s="8"/>
      <c r="G8" s="11" t="s">
        <v>11</v>
      </c>
      <c r="H8" s="13" t="s">
        <v>22</v>
      </c>
    </row>
    <row r="9" spans="3:10" x14ac:dyDescent="0.25">
      <c r="C9" s="7" t="s">
        <v>6</v>
      </c>
      <c r="D9" s="7" t="s">
        <v>7</v>
      </c>
      <c r="E9" s="7" t="s">
        <v>9</v>
      </c>
      <c r="F9" s="8"/>
      <c r="G9" s="8"/>
      <c r="H9" s="8"/>
    </row>
    <row r="10" spans="3:10" x14ac:dyDescent="0.25">
      <c r="C10" s="10">
        <v>0.01</v>
      </c>
      <c r="D10" s="9">
        <f>'STAN KASY część 3'!D10</f>
        <v>47</v>
      </c>
      <c r="E10" s="9">
        <f>C10*D10</f>
        <v>0.47000000000000003</v>
      </c>
      <c r="F10" s="8"/>
      <c r="G10" s="11" t="s">
        <v>12</v>
      </c>
      <c r="H10" s="10">
        <f>'STAN KASY część 2 gotowy'!H10</f>
        <v>4791</v>
      </c>
    </row>
    <row r="11" spans="3:10" x14ac:dyDescent="0.25">
      <c r="C11" s="10">
        <v>0.02</v>
      </c>
      <c r="D11" s="9">
        <f>'STAN KASY część 3'!D11</f>
        <v>22</v>
      </c>
      <c r="E11" s="9">
        <f t="shared" ref="E11:E24" si="0">C11*D11</f>
        <v>0.44</v>
      </c>
      <c r="F11" s="8"/>
      <c r="G11" s="32" t="s">
        <v>13</v>
      </c>
      <c r="H11" s="32"/>
    </row>
    <row r="12" spans="3:10" x14ac:dyDescent="0.25">
      <c r="C12" s="10">
        <v>0.05</v>
      </c>
      <c r="D12" s="9">
        <f>'STAN KASY część 3'!D12</f>
        <v>17</v>
      </c>
      <c r="E12" s="9">
        <f t="shared" si="0"/>
        <v>0.85000000000000009</v>
      </c>
      <c r="F12" s="8"/>
      <c r="G12" s="9" t="s">
        <v>14</v>
      </c>
      <c r="H12" s="9">
        <f>'STAN KASY część 2 gotowy'!H12</f>
        <v>1599.63</v>
      </c>
    </row>
    <row r="13" spans="3:10" x14ac:dyDescent="0.25">
      <c r="C13" s="10">
        <v>0.1</v>
      </c>
      <c r="D13" s="9">
        <f>'STAN KASY część 3'!D13</f>
        <v>1</v>
      </c>
      <c r="E13" s="9">
        <f t="shared" si="0"/>
        <v>0.1</v>
      </c>
      <c r="F13" s="8"/>
      <c r="G13" s="9" t="s">
        <v>15</v>
      </c>
      <c r="H13" s="9">
        <f>'STAN KASY część 2 gotowy'!H13</f>
        <v>250</v>
      </c>
    </row>
    <row r="14" spans="3:10" x14ac:dyDescent="0.25">
      <c r="C14" s="10">
        <v>0.2</v>
      </c>
      <c r="D14" s="9">
        <f>'STAN KASY część 3'!D14</f>
        <v>25</v>
      </c>
      <c r="E14" s="9">
        <f t="shared" si="0"/>
        <v>5</v>
      </c>
      <c r="F14" s="8"/>
      <c r="G14" s="9" t="s">
        <v>16</v>
      </c>
      <c r="H14" s="9">
        <f>'STAN KASY część 2 gotowy'!H14</f>
        <v>1300</v>
      </c>
    </row>
    <row r="15" spans="3:10" x14ac:dyDescent="0.25">
      <c r="C15" s="10">
        <v>0.5</v>
      </c>
      <c r="D15" s="9">
        <f>'STAN KASY część 3'!D15</f>
        <v>17</v>
      </c>
      <c r="E15" s="9">
        <f t="shared" si="0"/>
        <v>8.5</v>
      </c>
      <c r="F15" s="8"/>
      <c r="G15" s="9" t="s">
        <v>17</v>
      </c>
      <c r="H15" s="10">
        <f>H10-SUM(H12:H14)</f>
        <v>1641.37</v>
      </c>
    </row>
    <row r="16" spans="3:10" x14ac:dyDescent="0.25">
      <c r="C16" s="10">
        <v>1</v>
      </c>
      <c r="D16" s="9">
        <f>'STAN KASY część 3'!D16</f>
        <v>3</v>
      </c>
      <c r="E16" s="9">
        <f t="shared" si="0"/>
        <v>3</v>
      </c>
      <c r="F16" s="8"/>
      <c r="G16" s="8"/>
      <c r="H16" s="8"/>
    </row>
    <row r="17" spans="3:8" x14ac:dyDescent="0.25">
      <c r="C17" s="10">
        <v>2</v>
      </c>
      <c r="D17" s="9">
        <f>'STAN KASY część 3'!D17</f>
        <v>4</v>
      </c>
      <c r="E17" s="9">
        <f t="shared" si="0"/>
        <v>8</v>
      </c>
      <c r="F17" s="8"/>
      <c r="G17" s="32" t="s">
        <v>18</v>
      </c>
      <c r="H17" s="32"/>
    </row>
    <row r="18" spans="3:8" x14ac:dyDescent="0.25">
      <c r="C18" s="10">
        <v>5</v>
      </c>
      <c r="D18" s="9">
        <f>'STAN KASY część 3'!D18</f>
        <v>5</v>
      </c>
      <c r="E18" s="9">
        <f t="shared" si="0"/>
        <v>25</v>
      </c>
      <c r="F18" s="8"/>
      <c r="G18" s="11" t="s">
        <v>19</v>
      </c>
      <c r="H18" s="9">
        <f>E25</f>
        <v>1641.3600000000001</v>
      </c>
    </row>
    <row r="19" spans="3:8" x14ac:dyDescent="0.25">
      <c r="C19" s="10">
        <v>10</v>
      </c>
      <c r="D19" s="9">
        <f>'STAN KASY część 3'!D19</f>
        <v>12</v>
      </c>
      <c r="E19" s="9">
        <f t="shared" si="0"/>
        <v>120</v>
      </c>
      <c r="F19" s="8"/>
      <c r="G19" s="11" t="s">
        <v>20</v>
      </c>
      <c r="H19" s="10">
        <f>H15</f>
        <v>1641.37</v>
      </c>
    </row>
    <row r="20" spans="3:8" x14ac:dyDescent="0.25">
      <c r="C20" s="10">
        <v>20</v>
      </c>
      <c r="D20" s="9">
        <f>'STAN KASY część 3'!D20</f>
        <v>1</v>
      </c>
      <c r="E20" s="9">
        <f t="shared" si="0"/>
        <v>20</v>
      </c>
      <c r="F20" s="8"/>
      <c r="G20" s="11" t="s">
        <v>21</v>
      </c>
      <c r="H20" s="10">
        <f>H18-H19</f>
        <v>-9.9999999997635314E-3</v>
      </c>
    </row>
    <row r="21" spans="3:8" x14ac:dyDescent="0.25">
      <c r="C21" s="10">
        <v>50</v>
      </c>
      <c r="D21" s="9">
        <f>'STAN KASY część 3'!D21</f>
        <v>5</v>
      </c>
      <c r="E21" s="9">
        <f t="shared" si="0"/>
        <v>250</v>
      </c>
      <c r="F21" s="8"/>
      <c r="G21" s="8"/>
      <c r="H21" s="8"/>
    </row>
    <row r="22" spans="3:8" x14ac:dyDescent="0.25">
      <c r="C22" s="10">
        <v>100</v>
      </c>
      <c r="D22" s="9">
        <f>'STAN KASY część 3'!D22</f>
        <v>3</v>
      </c>
      <c r="E22" s="9">
        <f t="shared" si="0"/>
        <v>300</v>
      </c>
      <c r="F22" s="8"/>
      <c r="G22" s="8"/>
      <c r="H22" s="8"/>
    </row>
    <row r="23" spans="3:8" x14ac:dyDescent="0.25">
      <c r="C23" s="10">
        <v>200</v>
      </c>
      <c r="D23" s="9">
        <f>'STAN KASY część 3'!D23</f>
        <v>2</v>
      </c>
      <c r="E23" s="9">
        <f t="shared" si="0"/>
        <v>400</v>
      </c>
      <c r="F23" s="8"/>
      <c r="G23" s="8"/>
      <c r="H23" s="8"/>
    </row>
    <row r="24" spans="3:8" x14ac:dyDescent="0.25">
      <c r="C24" s="10">
        <v>500</v>
      </c>
      <c r="D24" s="9">
        <f>'STAN KASY część 3'!D24</f>
        <v>1</v>
      </c>
      <c r="E24" s="9">
        <f t="shared" si="0"/>
        <v>500</v>
      </c>
      <c r="F24" s="8"/>
      <c r="G24" s="8"/>
      <c r="H24" s="8"/>
    </row>
    <row r="25" spans="3:8" x14ac:dyDescent="0.25">
      <c r="C25" s="8"/>
      <c r="D25" s="12" t="s">
        <v>8</v>
      </c>
      <c r="E25" s="11">
        <f>SUM(E10:E24)</f>
        <v>1641.3600000000001</v>
      </c>
      <c r="F25" s="8"/>
      <c r="G25" s="8"/>
      <c r="H25" s="8"/>
    </row>
  </sheetData>
  <mergeCells count="3">
    <mergeCell ref="C8:E8"/>
    <mergeCell ref="G11:H11"/>
    <mergeCell ref="G17:H17"/>
  </mergeCells>
  <hyperlinks>
    <hyperlink ref="G1" r:id="rId1" xr:uid="{5ADA8BE6-FD38-479B-8FDB-42A5DC0393B5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A6DD-04AB-4A96-B1D1-F90FCD4F2641}">
  <sheetPr>
    <pageSetUpPr fitToPage="1"/>
  </sheetPr>
  <dimension ref="C1:J25"/>
  <sheetViews>
    <sheetView showGridLines="0" zoomScaleNormal="100" workbookViewId="0">
      <pane ySplit="5" topLeftCell="A6" activePane="bottomLeft" state="frozen"/>
      <selection activeCell="J33" sqref="J33"/>
      <selection pane="bottomLeft" activeCell="J33" sqref="J33"/>
    </sheetView>
  </sheetViews>
  <sheetFormatPr defaultRowHeight="15" x14ac:dyDescent="0.25"/>
  <cols>
    <col min="5" max="5" width="10.28515625" customWidth="1"/>
    <col min="7" max="7" width="19.140625" bestFit="1" customWidth="1"/>
    <col min="8" max="8" width="12.7109375" customWidth="1"/>
    <col min="10" max="10" width="10.85546875" bestFit="1" customWidth="1"/>
  </cols>
  <sheetData>
    <row r="1" spans="3:10" x14ac:dyDescent="0.25">
      <c r="D1" t="s">
        <v>0</v>
      </c>
      <c r="F1" s="3" t="s">
        <v>1</v>
      </c>
      <c r="G1" s="1" t="s">
        <v>2</v>
      </c>
      <c r="I1" s="3" t="s">
        <v>3</v>
      </c>
      <c r="J1" s="2">
        <v>501348958</v>
      </c>
    </row>
    <row r="3" spans="3:10" ht="18.75" x14ac:dyDescent="0.3">
      <c r="D3" t="s">
        <v>4</v>
      </c>
      <c r="I3" s="6" t="s">
        <v>10</v>
      </c>
    </row>
    <row r="5" spans="3:10" s="4" customFormat="1" x14ac:dyDescent="0.25"/>
    <row r="8" spans="3:10" x14ac:dyDescent="0.25">
      <c r="C8" s="28" t="str">
        <f>o!C8</f>
        <v>STAN KASY</v>
      </c>
      <c r="D8" s="28"/>
      <c r="E8" s="28"/>
      <c r="F8" s="8"/>
      <c r="G8" s="18" t="str">
        <f>o!G8</f>
        <v>Osoba sprawdzająca</v>
      </c>
      <c r="H8" s="13" t="s">
        <v>22</v>
      </c>
    </row>
    <row r="9" spans="3:10" x14ac:dyDescent="0.25">
      <c r="C9" s="7" t="str">
        <f>o!C9</f>
        <v>Nominał</v>
      </c>
      <c r="D9" s="7" t="str">
        <f>o!D9</f>
        <v>Ilość</v>
      </c>
      <c r="E9" s="7" t="str">
        <f>o!E9</f>
        <v>Wartość</v>
      </c>
      <c r="F9" s="8"/>
      <c r="G9" s="8"/>
      <c r="H9" s="8"/>
    </row>
    <row r="10" spans="3:10" x14ac:dyDescent="0.25">
      <c r="C10" s="14">
        <v>0.01</v>
      </c>
      <c r="D10" s="9">
        <v>47</v>
      </c>
      <c r="E10" s="15">
        <f>o!E10</f>
        <v>0.47000000000000003</v>
      </c>
      <c r="F10" s="8"/>
      <c r="G10" s="18" t="str">
        <f>o!G10</f>
        <v>Wartośc utargu</v>
      </c>
      <c r="H10" s="10">
        <v>4791</v>
      </c>
    </row>
    <row r="11" spans="3:10" x14ac:dyDescent="0.25">
      <c r="C11" s="14">
        <v>0.02</v>
      </c>
      <c r="D11" s="9">
        <v>22</v>
      </c>
      <c r="E11" s="15">
        <f>o!E11</f>
        <v>0.44</v>
      </c>
      <c r="F11" s="8"/>
      <c r="G11" s="29" t="str">
        <f>o!G11</f>
        <v>Płatności</v>
      </c>
      <c r="H11" s="30"/>
    </row>
    <row r="12" spans="3:10" x14ac:dyDescent="0.25">
      <c r="C12" s="14">
        <v>0.05</v>
      </c>
      <c r="D12" s="9">
        <v>17</v>
      </c>
      <c r="E12" s="15">
        <f>o!E12</f>
        <v>0.85000000000000009</v>
      </c>
      <c r="F12" s="8"/>
      <c r="G12" s="15" t="str">
        <f>o!G12</f>
        <v>Kartami</v>
      </c>
      <c r="H12" s="9">
        <v>1599.63</v>
      </c>
    </row>
    <row r="13" spans="3:10" x14ac:dyDescent="0.25">
      <c r="C13" s="14">
        <v>0.1</v>
      </c>
      <c r="D13" s="9">
        <v>1</v>
      </c>
      <c r="E13" s="15">
        <f>o!E13</f>
        <v>0.1</v>
      </c>
      <c r="F13" s="8"/>
      <c r="G13" s="15" t="str">
        <f>o!G13</f>
        <v>Bonami</v>
      </c>
      <c r="H13" s="9">
        <v>250</v>
      </c>
    </row>
    <row r="14" spans="3:10" x14ac:dyDescent="0.25">
      <c r="C14" s="14">
        <v>0.2</v>
      </c>
      <c r="D14" s="9">
        <v>25</v>
      </c>
      <c r="E14" s="15">
        <f>o!E14</f>
        <v>5</v>
      </c>
      <c r="F14" s="8"/>
      <c r="G14" s="15" t="str">
        <f>o!G14</f>
        <v>Raty</v>
      </c>
      <c r="H14" s="9">
        <v>1300</v>
      </c>
    </row>
    <row r="15" spans="3:10" x14ac:dyDescent="0.25">
      <c r="C15" s="14">
        <v>0.5</v>
      </c>
      <c r="D15" s="9">
        <v>17</v>
      </c>
      <c r="E15" s="15">
        <f>o!E15</f>
        <v>8.5</v>
      </c>
      <c r="F15" s="8"/>
      <c r="G15" s="15" t="str">
        <f>o!G15</f>
        <v>Gotówka</v>
      </c>
      <c r="H15" s="14">
        <f>o!H15</f>
        <v>1641.37</v>
      </c>
    </row>
    <row r="16" spans="3:10" x14ac:dyDescent="0.25">
      <c r="C16" s="14">
        <v>1</v>
      </c>
      <c r="D16" s="9">
        <v>3</v>
      </c>
      <c r="E16" s="15">
        <f>o!E16</f>
        <v>3</v>
      </c>
      <c r="F16" s="8"/>
      <c r="G16" s="8"/>
      <c r="H16" s="8"/>
    </row>
    <row r="17" spans="3:8" x14ac:dyDescent="0.25">
      <c r="C17" s="14">
        <v>2</v>
      </c>
      <c r="D17" s="9">
        <v>4</v>
      </c>
      <c r="E17" s="15">
        <f>o!E17</f>
        <v>8</v>
      </c>
      <c r="F17" s="8"/>
      <c r="G17" s="29" t="str">
        <f>o!G17</f>
        <v>Sprawdzenie kasy</v>
      </c>
      <c r="H17" s="30"/>
    </row>
    <row r="18" spans="3:8" x14ac:dyDescent="0.25">
      <c r="C18" s="14">
        <v>5</v>
      </c>
      <c r="D18" s="9">
        <v>5</v>
      </c>
      <c r="E18" s="15">
        <f>o!E18</f>
        <v>25</v>
      </c>
      <c r="F18" s="8"/>
      <c r="G18" s="18" t="str">
        <f>o!G18</f>
        <v>Stan w kasie</v>
      </c>
      <c r="H18" s="15">
        <f>o!H18</f>
        <v>1641.3600000000001</v>
      </c>
    </row>
    <row r="19" spans="3:8" x14ac:dyDescent="0.25">
      <c r="C19" s="14">
        <v>10</v>
      </c>
      <c r="D19" s="9">
        <v>12</v>
      </c>
      <c r="E19" s="15">
        <f>o!E19</f>
        <v>120</v>
      </c>
      <c r="F19" s="8"/>
      <c r="G19" s="18" t="str">
        <f>o!G19</f>
        <v>Stan wg raportu</v>
      </c>
      <c r="H19" s="14">
        <f>o!H19</f>
        <v>1641.37</v>
      </c>
    </row>
    <row r="20" spans="3:8" x14ac:dyDescent="0.25">
      <c r="C20" s="14">
        <v>20</v>
      </c>
      <c r="D20" s="9">
        <v>1</v>
      </c>
      <c r="E20" s="15">
        <f>o!E20</f>
        <v>20</v>
      </c>
      <c r="F20" s="8"/>
      <c r="G20" s="18" t="str">
        <f>o!G20</f>
        <v>Różnica</v>
      </c>
      <c r="H20" s="14">
        <f>o!H20</f>
        <v>-9.9999999997635314E-3</v>
      </c>
    </row>
    <row r="21" spans="3:8" x14ac:dyDescent="0.25">
      <c r="C21" s="14">
        <v>50</v>
      </c>
      <c r="D21" s="9">
        <v>5</v>
      </c>
      <c r="E21" s="15">
        <f>o!E21</f>
        <v>250</v>
      </c>
      <c r="F21" s="8"/>
      <c r="G21" s="8"/>
      <c r="H21" s="8"/>
    </row>
    <row r="22" spans="3:8" x14ac:dyDescent="0.25">
      <c r="C22" s="14">
        <v>100</v>
      </c>
      <c r="D22" s="9">
        <v>3</v>
      </c>
      <c r="E22" s="15">
        <f>o!E22</f>
        <v>300</v>
      </c>
      <c r="F22" s="8"/>
      <c r="G22" s="8"/>
      <c r="H22" s="8"/>
    </row>
    <row r="23" spans="3:8" x14ac:dyDescent="0.25">
      <c r="C23" s="14">
        <v>200</v>
      </c>
      <c r="D23" s="9">
        <v>2</v>
      </c>
      <c r="E23" s="15">
        <f>o!E23</f>
        <v>400</v>
      </c>
      <c r="F23" s="8"/>
      <c r="G23" s="8"/>
      <c r="H23" s="8"/>
    </row>
    <row r="24" spans="3:8" x14ac:dyDescent="0.25">
      <c r="C24" s="14">
        <v>500</v>
      </c>
      <c r="D24" s="9">
        <v>1</v>
      </c>
      <c r="E24" s="15">
        <f>o!E24</f>
        <v>500</v>
      </c>
      <c r="F24" s="8"/>
      <c r="G24" s="8"/>
      <c r="H24" s="8"/>
    </row>
    <row r="25" spans="3:8" x14ac:dyDescent="0.25">
      <c r="C25" s="8"/>
      <c r="D25" s="16" t="str">
        <f>o!D25</f>
        <v>suma</v>
      </c>
      <c r="E25" s="17">
        <f>o!E25</f>
        <v>1641.3600000000001</v>
      </c>
      <c r="F25" s="8"/>
      <c r="G25" s="8"/>
      <c r="H25" s="8"/>
    </row>
  </sheetData>
  <mergeCells count="3">
    <mergeCell ref="C8:E8"/>
    <mergeCell ref="G11:H11"/>
    <mergeCell ref="G17:H17"/>
  </mergeCells>
  <hyperlinks>
    <hyperlink ref="G1" r:id="rId1" xr:uid="{9F8867C4-B478-4A80-A81D-271114D632FC}"/>
  </hyperlinks>
  <pageMargins left="0.7" right="0.7" top="0.75" bottom="0.75" header="0.3" footer="0.3"/>
  <pageSetup paperSize="9" scale="6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STAN KASY część 3 gotowa</vt:lpstr>
      <vt:lpstr>o - gotowa</vt:lpstr>
      <vt:lpstr>STAN KASY część 3</vt:lpstr>
      <vt:lpstr>o</vt:lpstr>
      <vt:lpstr>STAN KASY część 2 gotowy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Popadeńczuk</dc:creator>
  <cp:lastModifiedBy>Dariusz Popadeńczuk</cp:lastModifiedBy>
  <cp:lastPrinted>2019-07-07T16:27:19Z</cp:lastPrinted>
  <dcterms:created xsi:type="dcterms:W3CDTF">2019-06-22T15:24:07Z</dcterms:created>
  <dcterms:modified xsi:type="dcterms:W3CDTF">2019-07-07T20:53:05Z</dcterms:modified>
</cp:coreProperties>
</file>